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49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'Лист1'!$A$1:$F$35</definedName>
    <definedName name="_xlnm.Print_Area" localSheetId="1">'Лист2'!$A$1:$G$39</definedName>
    <definedName name="_xlnm.Print_Area" localSheetId="2">'Лист3'!$A$1:$E$41</definedName>
  </definedNames>
  <calcPr fullCalcOnLoad="1"/>
</workbook>
</file>

<file path=xl/sharedStrings.xml><?xml version="1.0" encoding="utf-8"?>
<sst xmlns="http://schemas.openxmlformats.org/spreadsheetml/2006/main" count="123" uniqueCount="84">
  <si>
    <t>Показатели</t>
  </si>
  <si>
    <t>Ед измер</t>
  </si>
  <si>
    <t>Задание</t>
  </si>
  <si>
    <t>Факт</t>
  </si>
  <si>
    <t>Выполнение</t>
  </si>
  <si>
    <t>%</t>
  </si>
  <si>
    <t>Переработка зерна</t>
  </si>
  <si>
    <t>Отруби пшеничные</t>
  </si>
  <si>
    <t>Товарная пр-ция в действ ценах</t>
  </si>
  <si>
    <t>1.2 По комбикормовому цеху</t>
  </si>
  <si>
    <t>Ед изм</t>
  </si>
  <si>
    <t>Откл + -</t>
  </si>
  <si>
    <t>Товарная пр-ия в действ ценах</t>
  </si>
  <si>
    <t>2. Выполнение смет затрат</t>
  </si>
  <si>
    <t>2.1 Мукомольное производство</t>
  </si>
  <si>
    <t>Статьи затрат</t>
  </si>
  <si>
    <t>Бизнес – план</t>
  </si>
  <si>
    <t>На 1 тн (сум)</t>
  </si>
  <si>
    <t>Кол-во калькулируемой пр-ии</t>
  </si>
  <si>
    <t>Сырье и материалы (за выч возв отх)</t>
  </si>
  <si>
    <t>Работы и услуги сторонних организ</t>
  </si>
  <si>
    <t>Топливо</t>
  </si>
  <si>
    <t>Вода</t>
  </si>
  <si>
    <t>Прочие материальные затраты</t>
  </si>
  <si>
    <t>Затраты на оплату труда</t>
  </si>
  <si>
    <t>Единый социальный платеж</t>
  </si>
  <si>
    <t>Амортизация основных средств</t>
  </si>
  <si>
    <t>Прочие производственные затраты</t>
  </si>
  <si>
    <t>ИТОГО производств себестоимость</t>
  </si>
  <si>
    <t>2. 2 Комбикормовое производство</t>
  </si>
  <si>
    <t>Материалы</t>
  </si>
  <si>
    <t>Электроэнергия</t>
  </si>
  <si>
    <t>Оплата труда</t>
  </si>
  <si>
    <t>Начисленный ЕСП (25 %)</t>
  </si>
  <si>
    <t>Амортизация</t>
  </si>
  <si>
    <t>Прочие затраты</t>
  </si>
  <si>
    <t>Общепроизводственные расходы</t>
  </si>
  <si>
    <t>ИТОГО издержки производства</t>
  </si>
  <si>
    <t>тонн</t>
  </si>
  <si>
    <t>тыс сум</t>
  </si>
  <si>
    <t>Объем пр-ва кормовых смесей</t>
  </si>
  <si>
    <t>Статьи  затрат</t>
  </si>
  <si>
    <t>Заработная плата</t>
  </si>
  <si>
    <t>Расход материалов</t>
  </si>
  <si>
    <t>Содержание легковых автомобилей</t>
  </si>
  <si>
    <t>Услуги сотовой связи</t>
  </si>
  <si>
    <t>Прочие расходы</t>
  </si>
  <si>
    <t>ВСЕГО</t>
  </si>
  <si>
    <t>3. Выполнение плана по прибыли</t>
  </si>
  <si>
    <t>Валовая прибыль от реализации</t>
  </si>
  <si>
    <t>Расходы периода – всего</t>
  </si>
  <si>
    <t>В том числе</t>
  </si>
  <si>
    <t>Прочие операционные расходы</t>
  </si>
  <si>
    <t>Прочие доходы от основной деятельности</t>
  </si>
  <si>
    <t>Прибыль от основной деятельности</t>
  </si>
  <si>
    <t>Доходы от финансовой деятельности</t>
  </si>
  <si>
    <t>Расходы по финансовой деятельности</t>
  </si>
  <si>
    <t>Прибыль до уплаты налога на доходы</t>
  </si>
  <si>
    <t>Налог на доход</t>
  </si>
  <si>
    <t>Прочие налоги  и сборы</t>
  </si>
  <si>
    <t>ЧИСТАЯ прибыль</t>
  </si>
  <si>
    <t>расходы по реализации</t>
  </si>
  <si>
    <t>расходы по АУП</t>
  </si>
  <si>
    <t>Всего                (тыс сум)</t>
  </si>
  <si>
    <t>Всего              (тыс сум)</t>
  </si>
  <si>
    <t>Начальник планового отдела</t>
  </si>
  <si>
    <t>Тара и тарные материалы</t>
  </si>
  <si>
    <t>Электро-энер. газ, вода,</t>
  </si>
  <si>
    <t xml:space="preserve">Электро энергия </t>
  </si>
  <si>
    <t>1. Выполнение производственных показателей</t>
  </si>
  <si>
    <t xml:space="preserve">1.1 По мельнице </t>
  </si>
  <si>
    <t>АНАЛИЗ</t>
  </si>
  <si>
    <t xml:space="preserve">«Бизнес-плану". </t>
  </si>
  <si>
    <t>2.3 Затраты на АУП</t>
  </si>
  <si>
    <t>Норкобилов А.</t>
  </si>
  <si>
    <t>Производства муки</t>
  </si>
  <si>
    <t xml:space="preserve"> </t>
  </si>
  <si>
    <t xml:space="preserve">    Объем выпуска продукции составил   99,6 %  от запланированного задания по «Бизнес-плану». </t>
  </si>
  <si>
    <t xml:space="preserve">        Объем выпуска продукции составил 100,8 % от запланированного задания по </t>
  </si>
  <si>
    <t xml:space="preserve">         Смета выполнена с перерасходом  35 %. Основной перерасход составил по статье "Заработная плата, комуналный услуги " это связано с повышением оплата труда и цен за комуналный услуги . </t>
  </si>
  <si>
    <t xml:space="preserve">       План по прибыли выполнен. Чистая прибыль составляет 14844177 тыс. сум</t>
  </si>
  <si>
    <t xml:space="preserve">      Смета выполнена с перерасходом  6 %. Основной перерасход составил по статье "Сырье и материалы" это связано с повышением цен . </t>
  </si>
  <si>
    <t xml:space="preserve">      Смета выполнена с перерасходом  2 %. Основной перерасход составил по статье "Электроэнергия, общепроизводственные расходы и прочие затраты" это связано с повышением цен . </t>
  </si>
  <si>
    <t>Выполнения «Бизнес – плана» АО «G'alla-Alteg» за  2020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</si>
</sst>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_(* #,##0_);_(* \(#,##0\);_(* &quot;-&quot;??_);_(@_)"/>
    <numFmt numFmtId="199" formatCode="_-* #,##0_р_._-;\-* #,##0_р_._-;_-* &quot;-&quot;??_р_._-;_-@_-"/>
    <numFmt numFmtId="200" formatCode="_-* #,##0.0\ _₽_-;\-* #,##0.0\ _₽_-;_-* &quot;-&quot;?\ _₽_-;_-@_-"/>
    <numFmt numFmtId="201" formatCode="_-* #,##0\ _₽_-;\-* #,##0\ _₽_-;_-* &quot;-&quot;?\ _₽_-;_-@_-"/>
    <numFmt numFmtId="202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Bookman Old Style"/>
      <family val="1"/>
    </font>
    <font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3" fontId="5" fillId="0" borderId="13" xfId="53" applyNumberFormat="1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02" fontId="5" fillId="0" borderId="10" xfId="0" applyNumberFormat="1" applyFont="1" applyFill="1" applyBorder="1" applyAlignment="1">
      <alignment horizontal="center" vertical="center" wrapText="1"/>
    </xf>
    <xf numFmtId="3" fontId="0" fillId="33" borderId="10" xfId="53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11" xfId="53" applyNumberFormat="1" applyFont="1" applyFill="1" applyBorder="1" applyAlignment="1">
      <alignment horizontal="center" vertical="center" wrapText="1"/>
      <protection/>
    </xf>
    <xf numFmtId="3" fontId="3" fillId="0" borderId="13" xfId="53" applyNumberFormat="1" applyFont="1" applyFill="1" applyBorder="1" applyAlignment="1">
      <alignment horizontal="center" vertical="center" wrapText="1"/>
      <protection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7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SheetLayoutView="70" zoomScalePageLayoutView="0" workbookViewId="0" topLeftCell="A1">
      <selection activeCell="A6" sqref="A6:F6"/>
    </sheetView>
  </sheetViews>
  <sheetFormatPr defaultColWidth="9.140625" defaultRowHeight="12.75"/>
  <cols>
    <col min="1" max="1" width="34.421875" style="34" customWidth="1"/>
    <col min="2" max="2" width="11.7109375" style="16" customWidth="1"/>
    <col min="3" max="3" width="16.7109375" style="16" bestFit="1" customWidth="1"/>
    <col min="4" max="4" width="16.57421875" style="16" customWidth="1"/>
    <col min="5" max="5" width="14.00390625" style="16" customWidth="1"/>
    <col min="6" max="6" width="10.28125" style="16" customWidth="1"/>
    <col min="7" max="16384" width="9.140625" style="16" customWidth="1"/>
  </cols>
  <sheetData>
    <row r="2" spans="1:8" ht="15.75">
      <c r="A2" s="72" t="s">
        <v>71</v>
      </c>
      <c r="B2" s="72"/>
      <c r="C2" s="72"/>
      <c r="D2" s="72"/>
      <c r="E2" s="72"/>
      <c r="F2" s="72"/>
      <c r="G2" s="8"/>
      <c r="H2" s="8"/>
    </row>
    <row r="3" spans="1:8" ht="15.75">
      <c r="A3" s="72" t="s">
        <v>83</v>
      </c>
      <c r="B3" s="72"/>
      <c r="C3" s="72"/>
      <c r="D3" s="72"/>
      <c r="E3" s="72"/>
      <c r="F3" s="72"/>
      <c r="G3" s="8"/>
      <c r="H3" s="8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6" ht="15.75">
      <c r="A5" s="26"/>
      <c r="B5" s="8"/>
      <c r="C5" s="8"/>
      <c r="D5" s="8"/>
      <c r="E5" s="8"/>
      <c r="F5" s="8"/>
    </row>
    <row r="6" spans="1:8" ht="18" customHeight="1">
      <c r="A6" s="72" t="s">
        <v>69</v>
      </c>
      <c r="B6" s="72"/>
      <c r="C6" s="72"/>
      <c r="D6" s="72"/>
      <c r="E6" s="72"/>
      <c r="F6" s="72"/>
      <c r="G6" s="8"/>
      <c r="H6" s="8"/>
    </row>
    <row r="7" spans="1:8" ht="15.75">
      <c r="A7" s="72" t="s">
        <v>70</v>
      </c>
      <c r="B7" s="72"/>
      <c r="C7" s="72"/>
      <c r="D7" s="72"/>
      <c r="E7" s="72"/>
      <c r="F7" s="72"/>
      <c r="G7" s="8"/>
      <c r="H7" s="8"/>
    </row>
    <row r="8" spans="1:8" ht="15.75">
      <c r="A8" s="8"/>
      <c r="B8" s="8"/>
      <c r="C8" s="8"/>
      <c r="D8" s="8"/>
      <c r="E8" s="8"/>
      <c r="F8" s="8"/>
      <c r="G8" s="8"/>
      <c r="H8" s="8"/>
    </row>
    <row r="9" spans="1:6" ht="15">
      <c r="A9" s="68"/>
      <c r="B9" s="68"/>
      <c r="C9" s="68"/>
      <c r="D9" s="68"/>
      <c r="E9" s="68"/>
      <c r="F9" s="68"/>
    </row>
    <row r="10" spans="1:6" s="17" customFormat="1" ht="32.25" customHeight="1">
      <c r="A10" s="74" t="s">
        <v>0</v>
      </c>
      <c r="B10" s="74" t="s">
        <v>1</v>
      </c>
      <c r="C10" s="74" t="s">
        <v>2</v>
      </c>
      <c r="D10" s="74" t="s">
        <v>3</v>
      </c>
      <c r="E10" s="69" t="s">
        <v>4</v>
      </c>
      <c r="F10" s="70"/>
    </row>
    <row r="11" spans="1:6" s="17" customFormat="1" ht="32.25" customHeight="1">
      <c r="A11" s="75"/>
      <c r="B11" s="75"/>
      <c r="C11" s="75"/>
      <c r="D11" s="75"/>
      <c r="E11" s="18" t="s">
        <v>11</v>
      </c>
      <c r="F11" s="18" t="s">
        <v>5</v>
      </c>
    </row>
    <row r="12" spans="1:6" s="9" customFormat="1" ht="22.5" customHeight="1">
      <c r="A12" s="47" t="s">
        <v>6</v>
      </c>
      <c r="B12" s="18" t="s">
        <v>38</v>
      </c>
      <c r="C12" s="19">
        <v>87000</v>
      </c>
      <c r="D12" s="19">
        <v>86708.9</v>
      </c>
      <c r="E12" s="19">
        <v>-208</v>
      </c>
      <c r="F12" s="64">
        <v>99.6413793103448</v>
      </c>
    </row>
    <row r="13" spans="1:6" s="9" customFormat="1" ht="22.5" customHeight="1">
      <c r="A13" s="48" t="s">
        <v>75</v>
      </c>
      <c r="B13" s="18" t="s">
        <v>38</v>
      </c>
      <c r="C13" s="19">
        <v>65250</v>
      </c>
      <c r="D13" s="19">
        <v>65093</v>
      </c>
      <c r="E13" s="19">
        <v>-125</v>
      </c>
      <c r="F13" s="19">
        <v>99.71264367816092</v>
      </c>
    </row>
    <row r="14" spans="1:6" s="9" customFormat="1" ht="22.5" customHeight="1">
      <c r="A14" s="47" t="s">
        <v>7</v>
      </c>
      <c r="B14" s="18" t="s">
        <v>38</v>
      </c>
      <c r="C14" s="19">
        <v>18705</v>
      </c>
      <c r="D14" s="19">
        <v>20318</v>
      </c>
      <c r="E14" s="19">
        <v>1195</v>
      </c>
      <c r="F14" s="19">
        <v>109.58299919807537</v>
      </c>
    </row>
    <row r="15" spans="1:6" s="9" customFormat="1" ht="32.25" customHeight="1">
      <c r="A15" s="47" t="s">
        <v>8</v>
      </c>
      <c r="B15" s="18" t="s">
        <v>39</v>
      </c>
      <c r="C15" s="19">
        <v>137025000</v>
      </c>
      <c r="D15" s="19">
        <v>157438897.4</v>
      </c>
      <c r="E15" s="19">
        <v>1930581</v>
      </c>
      <c r="F15" s="19">
        <v>101.87763178369966</v>
      </c>
    </row>
    <row r="16" spans="1:6" s="17" customFormat="1" ht="12.75">
      <c r="A16" s="29"/>
      <c r="B16" s="20"/>
      <c r="C16" s="20"/>
      <c r="D16" s="20"/>
      <c r="E16" s="20"/>
      <c r="F16" s="20"/>
    </row>
    <row r="17" spans="1:6" s="17" customFormat="1" ht="12.75">
      <c r="A17" s="29"/>
      <c r="B17" s="20"/>
      <c r="C17" s="20"/>
      <c r="D17" s="20"/>
      <c r="E17" s="20"/>
      <c r="F17" s="20"/>
    </row>
    <row r="18" spans="1:6" s="17" customFormat="1" ht="35.25" customHeight="1">
      <c r="A18" s="76" t="s">
        <v>77</v>
      </c>
      <c r="B18" s="76"/>
      <c r="C18" s="76"/>
      <c r="D18" s="76"/>
      <c r="E18" s="76"/>
      <c r="F18" s="76"/>
    </row>
    <row r="19" spans="1:6" ht="15" customHeight="1">
      <c r="A19" s="30"/>
      <c r="B19" s="21"/>
      <c r="C19" s="21"/>
      <c r="D19" s="21"/>
      <c r="E19" s="21"/>
      <c r="F19" s="21"/>
    </row>
    <row r="20" spans="1:6" ht="15" customHeight="1">
      <c r="A20" s="30"/>
      <c r="B20" s="21"/>
      <c r="C20" s="21"/>
      <c r="D20" s="21"/>
      <c r="E20" s="21"/>
      <c r="F20" s="21"/>
    </row>
    <row r="21" spans="1:6" ht="15" customHeight="1">
      <c r="A21" s="30"/>
      <c r="B21" s="21"/>
      <c r="C21" s="21"/>
      <c r="D21" s="21"/>
      <c r="E21" s="21"/>
      <c r="F21" s="21"/>
    </row>
    <row r="22" spans="1:14" ht="15.75">
      <c r="A22" s="72" t="s">
        <v>9</v>
      </c>
      <c r="B22" s="72"/>
      <c r="C22" s="72"/>
      <c r="D22" s="72"/>
      <c r="E22" s="72"/>
      <c r="F22" s="72"/>
      <c r="N22" s="9" t="s">
        <v>76</v>
      </c>
    </row>
    <row r="23" spans="1:6" ht="15.75">
      <c r="A23" s="8"/>
      <c r="B23" s="8"/>
      <c r="C23" s="8"/>
      <c r="D23" s="8"/>
      <c r="E23" s="8"/>
      <c r="F23" s="8"/>
    </row>
    <row r="25" spans="1:6" s="17" customFormat="1" ht="30" customHeight="1">
      <c r="A25" s="74" t="s">
        <v>0</v>
      </c>
      <c r="B25" s="74" t="s">
        <v>10</v>
      </c>
      <c r="C25" s="74" t="s">
        <v>2</v>
      </c>
      <c r="D25" s="74" t="s">
        <v>3</v>
      </c>
      <c r="E25" s="71" t="s">
        <v>4</v>
      </c>
      <c r="F25" s="71"/>
    </row>
    <row r="26" spans="1:6" s="17" customFormat="1" ht="24.75" customHeight="1">
      <c r="A26" s="75"/>
      <c r="B26" s="75"/>
      <c r="C26" s="75"/>
      <c r="D26" s="75"/>
      <c r="E26" s="18" t="s">
        <v>11</v>
      </c>
      <c r="F26" s="18" t="s">
        <v>5</v>
      </c>
    </row>
    <row r="27" spans="1:6" s="17" customFormat="1" ht="22.5" customHeight="1">
      <c r="A27" s="47" t="s">
        <v>40</v>
      </c>
      <c r="B27" s="23" t="s">
        <v>38</v>
      </c>
      <c r="C27" s="58">
        <v>25200</v>
      </c>
      <c r="D27" s="53">
        <v>25390</v>
      </c>
      <c r="E27" s="59">
        <f>D27-C27</f>
        <v>190</v>
      </c>
      <c r="F27" s="60">
        <f>D27/C27*100</f>
        <v>100.75396825396825</v>
      </c>
    </row>
    <row r="28" spans="1:6" s="17" customFormat="1" ht="15" customHeight="1">
      <c r="A28" s="47"/>
      <c r="B28" s="23"/>
      <c r="C28" s="61"/>
      <c r="D28" s="62"/>
      <c r="E28" s="59"/>
      <c r="F28" s="60"/>
    </row>
    <row r="29" spans="1:6" s="17" customFormat="1" ht="22.5" customHeight="1">
      <c r="A29" s="47" t="s">
        <v>12</v>
      </c>
      <c r="B29" s="23" t="s">
        <v>39</v>
      </c>
      <c r="C29" s="63">
        <v>28874745</v>
      </c>
      <c r="D29" s="53">
        <v>26300882.01023313</v>
      </c>
      <c r="E29" s="59">
        <f>D29-C29</f>
        <v>-2573862.9897668697</v>
      </c>
      <c r="F29" s="60">
        <f>D29/C29*100</f>
        <v>91.08611005996116</v>
      </c>
    </row>
    <row r="30" spans="1:6" s="17" customFormat="1" ht="15" customHeight="1">
      <c r="A30" s="31"/>
      <c r="B30" s="24"/>
      <c r="C30" s="25"/>
      <c r="D30" s="24"/>
      <c r="E30" s="24"/>
      <c r="F30" s="24"/>
    </row>
    <row r="31" spans="1:6" s="17" customFormat="1" ht="15" customHeight="1">
      <c r="A31" s="39"/>
      <c r="B31" s="20"/>
      <c r="C31" s="20"/>
      <c r="D31" s="20"/>
      <c r="E31" s="20"/>
      <c r="F31" s="20"/>
    </row>
    <row r="32" spans="1:6" s="17" customFormat="1" ht="12.75">
      <c r="A32" s="32"/>
      <c r="B32" s="6"/>
      <c r="C32" s="6"/>
      <c r="D32" s="6"/>
      <c r="E32" s="6"/>
      <c r="F32" s="6"/>
    </row>
    <row r="33" spans="1:6" s="17" customFormat="1" ht="15">
      <c r="A33" s="73" t="s">
        <v>78</v>
      </c>
      <c r="B33" s="73"/>
      <c r="C33" s="73"/>
      <c r="D33" s="73"/>
      <c r="E33" s="73"/>
      <c r="F33" s="73"/>
    </row>
    <row r="34" spans="1:6" s="17" customFormat="1" ht="15">
      <c r="A34" s="33" t="s">
        <v>72</v>
      </c>
      <c r="B34" s="4"/>
      <c r="C34" s="4"/>
      <c r="D34" s="4"/>
      <c r="E34" s="4"/>
      <c r="F34" s="4"/>
    </row>
    <row r="35" spans="1:6" ht="15">
      <c r="A35" s="15"/>
      <c r="B35" s="9"/>
      <c r="C35" s="9"/>
      <c r="D35" s="9"/>
      <c r="E35" s="9"/>
      <c r="F35" s="9"/>
    </row>
    <row r="36" spans="1:6" ht="15">
      <c r="A36" s="33"/>
      <c r="B36" s="4"/>
      <c r="C36" s="4"/>
      <c r="D36" s="4"/>
      <c r="E36" s="4"/>
      <c r="F36" s="4"/>
    </row>
    <row r="37" spans="1:6" ht="15">
      <c r="A37" s="15"/>
      <c r="B37" s="9"/>
      <c r="C37" s="9"/>
      <c r="D37" s="9"/>
      <c r="E37" s="9"/>
      <c r="F37" s="9"/>
    </row>
  </sheetData>
  <sheetProtection/>
  <mergeCells count="18">
    <mergeCell ref="A2:F2"/>
    <mergeCell ref="A3:F3"/>
    <mergeCell ref="A6:F6"/>
    <mergeCell ref="A7:F7"/>
    <mergeCell ref="A10:A11"/>
    <mergeCell ref="B10:B11"/>
    <mergeCell ref="C10:C11"/>
    <mergeCell ref="D10:D11"/>
    <mergeCell ref="A9:F9"/>
    <mergeCell ref="E10:F10"/>
    <mergeCell ref="E25:F25"/>
    <mergeCell ref="A22:F22"/>
    <mergeCell ref="A33:F33"/>
    <mergeCell ref="D25:D26"/>
    <mergeCell ref="C25:C26"/>
    <mergeCell ref="B25:B26"/>
    <mergeCell ref="A18:F18"/>
    <mergeCell ref="A25:A26"/>
  </mergeCells>
  <printOptions horizontalCentered="1"/>
  <pageMargins left="0.1968503937007874" right="0.2362204724409449" top="0.3937007874015748" bottom="0.3937007874015748" header="0" footer="0"/>
  <pageSetup horizontalDpi="120" verticalDpi="120" orientation="portrait" scale="88" r:id="rId1"/>
  <rowBreaks count="1" manualBreakCount="1">
    <brk id="35" max="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zoomScalePageLayoutView="0" workbookViewId="0" topLeftCell="A28">
      <selection activeCell="B37" sqref="B37"/>
    </sheetView>
  </sheetViews>
  <sheetFormatPr defaultColWidth="9.140625" defaultRowHeight="12.75"/>
  <cols>
    <col min="1" max="1" width="41.00390625" style="3" customWidth="1"/>
    <col min="2" max="2" width="15.57421875" style="3" customWidth="1"/>
    <col min="3" max="3" width="11.00390625" style="3" customWidth="1"/>
    <col min="4" max="4" width="12.421875" style="3" customWidth="1"/>
    <col min="5" max="5" width="11.28125" style="3" customWidth="1"/>
    <col min="6" max="6" width="10.140625" style="3" customWidth="1"/>
    <col min="7" max="7" width="8.7109375" style="3" bestFit="1" customWidth="1"/>
    <col min="8" max="8" width="14.421875" style="3" bestFit="1" customWidth="1"/>
    <col min="9" max="9" width="48.8515625" style="3" bestFit="1" customWidth="1"/>
    <col min="10" max="16384" width="9.140625" style="3" customWidth="1"/>
  </cols>
  <sheetData>
    <row r="1" spans="1:7" ht="15">
      <c r="A1" s="73" t="s">
        <v>13</v>
      </c>
      <c r="B1" s="73"/>
      <c r="C1" s="73"/>
      <c r="D1" s="73"/>
      <c r="E1" s="73"/>
      <c r="F1" s="73"/>
      <c r="G1" s="73"/>
    </row>
    <row r="2" spans="1:7" ht="15">
      <c r="A2" s="73" t="s">
        <v>14</v>
      </c>
      <c r="B2" s="73"/>
      <c r="C2" s="73"/>
      <c r="D2" s="73"/>
      <c r="E2" s="73"/>
      <c r="F2" s="73"/>
      <c r="G2" s="73"/>
    </row>
    <row r="4" spans="1:7" ht="23.25" customHeight="1">
      <c r="A4" s="77" t="s">
        <v>15</v>
      </c>
      <c r="B4" s="79" t="s">
        <v>16</v>
      </c>
      <c r="C4" s="79"/>
      <c r="D4" s="84" t="s">
        <v>3</v>
      </c>
      <c r="E4" s="85"/>
      <c r="F4" s="84" t="s">
        <v>4</v>
      </c>
      <c r="G4" s="85"/>
    </row>
    <row r="5" spans="1:7" ht="27.75" customHeight="1">
      <c r="A5" s="78"/>
      <c r="B5" s="1" t="s">
        <v>64</v>
      </c>
      <c r="C5" s="1" t="s">
        <v>17</v>
      </c>
      <c r="D5" s="1" t="s">
        <v>64</v>
      </c>
      <c r="E5" s="1" t="s">
        <v>17</v>
      </c>
      <c r="F5" s="80" t="s">
        <v>11</v>
      </c>
      <c r="G5" s="82" t="s">
        <v>5</v>
      </c>
    </row>
    <row r="6" spans="1:7" s="12" customFormat="1" ht="22.5" customHeight="1">
      <c r="A6" s="13" t="s">
        <v>18</v>
      </c>
      <c r="B6" s="89">
        <v>87000</v>
      </c>
      <c r="C6" s="90"/>
      <c r="D6" s="89">
        <v>86709</v>
      </c>
      <c r="E6" s="90"/>
      <c r="F6" s="81"/>
      <c r="G6" s="83"/>
    </row>
    <row r="7" spans="1:7" s="12" customFormat="1" ht="22.5" customHeight="1">
      <c r="A7" s="27" t="s">
        <v>19</v>
      </c>
      <c r="B7" s="36">
        <f>C7*$B$6/1000</f>
        <v>117260862</v>
      </c>
      <c r="C7" s="36">
        <v>1347826</v>
      </c>
      <c r="D7" s="36">
        <v>134967767.0548</v>
      </c>
      <c r="E7" s="36">
        <f>D7/$D$6*1000</f>
        <v>1556560.069367655</v>
      </c>
      <c r="F7" s="36">
        <f>E7-C7</f>
        <v>208734.0693676551</v>
      </c>
      <c r="G7" s="36">
        <f>E7/C7*100</f>
        <v>115.4867222748081</v>
      </c>
    </row>
    <row r="8" spans="1:7" s="12" customFormat="1" ht="22.5" customHeight="1">
      <c r="A8" s="13" t="s">
        <v>66</v>
      </c>
      <c r="B8" s="36">
        <f aca="true" t="shared" si="0" ref="B8:B17">C8*$B$6/1000</f>
        <v>1512542.3279999997</v>
      </c>
      <c r="C8" s="36">
        <v>17385.543999999998</v>
      </c>
      <c r="D8" s="36">
        <v>1183118.4213</v>
      </c>
      <c r="E8" s="36">
        <f aca="true" t="shared" si="1" ref="E8:E17">D8/$D$6*1000</f>
        <v>13644.701487734837</v>
      </c>
      <c r="F8" s="36">
        <f aca="true" t="shared" si="2" ref="F8:F17">E8-C8</f>
        <v>-3740.8425122651606</v>
      </c>
      <c r="G8" s="36">
        <f aca="true" t="shared" si="3" ref="G8:G16">E8/C8*100</f>
        <v>78.48302870324241</v>
      </c>
    </row>
    <row r="9" spans="1:7" s="12" customFormat="1" ht="22.5" customHeight="1">
      <c r="A9" s="27" t="s">
        <v>20</v>
      </c>
      <c r="B9" s="36">
        <f t="shared" si="0"/>
        <v>3755629.2936</v>
      </c>
      <c r="C9" s="36">
        <v>43168.152799999996</v>
      </c>
      <c r="D9" s="36">
        <v>2981202.8013999998</v>
      </c>
      <c r="E9" s="36">
        <f t="shared" si="1"/>
        <v>34381.699724365404</v>
      </c>
      <c r="F9" s="36">
        <f t="shared" si="2"/>
        <v>-8786.453075634592</v>
      </c>
      <c r="G9" s="36">
        <f t="shared" si="3"/>
        <v>79.64598319427142</v>
      </c>
    </row>
    <row r="10" spans="1:7" s="12" customFormat="1" ht="22.5" customHeight="1">
      <c r="A10" s="13" t="s">
        <v>21</v>
      </c>
      <c r="B10" s="36">
        <f t="shared" si="0"/>
        <v>1941382.7969967953</v>
      </c>
      <c r="C10" s="36">
        <v>22314.744793066613</v>
      </c>
      <c r="D10" s="36">
        <v>1714215</v>
      </c>
      <c r="E10" s="36">
        <f t="shared" si="1"/>
        <v>19769.747085077674</v>
      </c>
      <c r="F10" s="36">
        <f t="shared" si="2"/>
        <v>-2544.9977079889395</v>
      </c>
      <c r="G10" s="36">
        <f t="shared" si="3"/>
        <v>88.59499523032997</v>
      </c>
    </row>
    <row r="11" spans="1:8" s="12" customFormat="1" ht="22.5" customHeight="1">
      <c r="A11" s="13" t="s">
        <v>68</v>
      </c>
      <c r="B11" s="36">
        <f t="shared" si="0"/>
        <v>3439370.4432</v>
      </c>
      <c r="C11" s="36">
        <v>39532.9936</v>
      </c>
      <c r="D11" s="36">
        <v>2921194.9683</v>
      </c>
      <c r="E11" s="36">
        <f t="shared" si="1"/>
        <v>33689.63969484136</v>
      </c>
      <c r="F11" s="36">
        <f t="shared" si="2"/>
        <v>-5843.353905158641</v>
      </c>
      <c r="G11" s="36">
        <f t="shared" si="3"/>
        <v>85.2190452251543</v>
      </c>
      <c r="H11" s="41"/>
    </row>
    <row r="12" spans="1:7" s="12" customFormat="1" ht="22.5" customHeight="1">
      <c r="A12" s="13" t="s">
        <v>22</v>
      </c>
      <c r="B12" s="36">
        <f t="shared" si="0"/>
        <v>233978.322</v>
      </c>
      <c r="C12" s="36">
        <v>2689.406</v>
      </c>
      <c r="D12" s="36">
        <v>209548.09449999998</v>
      </c>
      <c r="E12" s="36">
        <f t="shared" si="1"/>
        <v>2416.682172554175</v>
      </c>
      <c r="F12" s="36">
        <f t="shared" si="2"/>
        <v>-272.723827445825</v>
      </c>
      <c r="G12" s="36">
        <f t="shared" si="3"/>
        <v>89.85932851172991</v>
      </c>
    </row>
    <row r="13" spans="1:7" s="12" customFormat="1" ht="22.5" customHeight="1">
      <c r="A13" s="27" t="s">
        <v>23</v>
      </c>
      <c r="B13" s="36">
        <f t="shared" si="0"/>
        <v>11677846.962</v>
      </c>
      <c r="C13" s="36">
        <v>134228.126</v>
      </c>
      <c r="D13" s="36">
        <v>10843828.897499999</v>
      </c>
      <c r="E13" s="36">
        <f t="shared" si="1"/>
        <v>125060.01565581426</v>
      </c>
      <c r="F13" s="36">
        <f t="shared" si="2"/>
        <v>-9168.110344185727</v>
      </c>
      <c r="G13" s="36">
        <f t="shared" si="3"/>
        <v>93.16975464278944</v>
      </c>
    </row>
    <row r="14" spans="1:7" s="12" customFormat="1" ht="22.5" customHeight="1">
      <c r="A14" s="13" t="s">
        <v>24</v>
      </c>
      <c r="B14" s="36">
        <f t="shared" si="0"/>
        <v>3224576.1257999996</v>
      </c>
      <c r="C14" s="36">
        <v>37064.0934</v>
      </c>
      <c r="D14" s="36">
        <v>2541343.1314999997</v>
      </c>
      <c r="E14" s="36">
        <f t="shared" si="1"/>
        <v>29308.87372129767</v>
      </c>
      <c r="F14" s="36">
        <f t="shared" si="2"/>
        <v>-7755.219678702328</v>
      </c>
      <c r="G14" s="36">
        <f t="shared" si="3"/>
        <v>79.07619216526601</v>
      </c>
    </row>
    <row r="15" spans="1:7" s="12" customFormat="1" ht="22.5" customHeight="1">
      <c r="A15" s="13" t="s">
        <v>25</v>
      </c>
      <c r="B15" s="36">
        <f t="shared" si="0"/>
        <v>386949.13509600004</v>
      </c>
      <c r="C15" s="36">
        <v>4447.691208</v>
      </c>
      <c r="D15" s="36">
        <v>295448.6136</v>
      </c>
      <c r="E15" s="36">
        <f t="shared" si="1"/>
        <v>3407.358101235166</v>
      </c>
      <c r="F15" s="36">
        <f t="shared" si="2"/>
        <v>-1040.3331067648342</v>
      </c>
      <c r="G15" s="36">
        <f t="shared" si="3"/>
        <v>76.60959230052659</v>
      </c>
    </row>
    <row r="16" spans="1:7" s="12" customFormat="1" ht="22.5" customHeight="1">
      <c r="A16" s="13" t="s">
        <v>26</v>
      </c>
      <c r="B16" s="36">
        <f t="shared" si="0"/>
        <v>3720364.4112527263</v>
      </c>
      <c r="C16" s="36">
        <v>42762.80932474398</v>
      </c>
      <c r="D16" s="36">
        <v>2945027.7057999996</v>
      </c>
      <c r="E16" s="36">
        <f t="shared" si="1"/>
        <v>33964.498561856315</v>
      </c>
      <c r="F16" s="36">
        <f t="shared" si="2"/>
        <v>-8798.310762887668</v>
      </c>
      <c r="G16" s="36">
        <f t="shared" si="3"/>
        <v>79.42532096974118</v>
      </c>
    </row>
    <row r="17" spans="1:7" s="12" customFormat="1" ht="22.5" customHeight="1" hidden="1">
      <c r="A17" s="13" t="s">
        <v>27</v>
      </c>
      <c r="B17" s="36">
        <f t="shared" si="0"/>
        <v>19418537.373</v>
      </c>
      <c r="C17" s="36">
        <v>223201.579</v>
      </c>
      <c r="D17" s="36">
        <v>15339599.1671</v>
      </c>
      <c r="E17" s="36">
        <f t="shared" si="1"/>
        <v>176908.96178136062</v>
      </c>
      <c r="F17" s="36">
        <f t="shared" si="2"/>
        <v>-46292.61721863938</v>
      </c>
      <c r="G17" s="36">
        <v>0</v>
      </c>
    </row>
    <row r="18" spans="1:7" s="12" customFormat="1" ht="22.5" customHeight="1">
      <c r="A18" s="14" t="s">
        <v>28</v>
      </c>
      <c r="B18" s="37">
        <f>SUM(B7:B17)</f>
        <v>166572039.19094557</v>
      </c>
      <c r="C18" s="37">
        <f>SUM(C7:C17)</f>
        <v>1914621.1401258102</v>
      </c>
      <c r="D18" s="37">
        <f>SUM(D7:D17)</f>
        <v>175942293.85580003</v>
      </c>
      <c r="E18" s="37">
        <f>SUM(E7:E17)</f>
        <v>2029112.2473537927</v>
      </c>
      <c r="F18" s="37">
        <f>SUM(F7:F17)</f>
        <v>114491.107227982</v>
      </c>
      <c r="G18" s="37">
        <f>E18/C18*100</f>
        <v>105.97983093514047</v>
      </c>
    </row>
    <row r="19" spans="1:4" ht="22.5" customHeight="1">
      <c r="A19" s="5"/>
      <c r="C19" s="35"/>
      <c r="D19" s="7"/>
    </row>
    <row r="20" spans="1:7" s="9" customFormat="1" ht="62.25" customHeight="1">
      <c r="A20" s="86" t="s">
        <v>81</v>
      </c>
      <c r="B20" s="86"/>
      <c r="C20" s="86"/>
      <c r="D20" s="86"/>
      <c r="E20" s="86"/>
      <c r="F20" s="86"/>
      <c r="G20" s="86"/>
    </row>
    <row r="21" spans="1:7" s="9" customFormat="1" ht="15">
      <c r="A21" s="43"/>
      <c r="B21" s="43"/>
      <c r="C21" s="43"/>
      <c r="D21" s="43"/>
      <c r="E21" s="43"/>
      <c r="F21" s="43"/>
      <c r="G21" s="43"/>
    </row>
    <row r="22" spans="1:7" s="9" customFormat="1" ht="15">
      <c r="A22" s="43"/>
      <c r="B22" s="43"/>
      <c r="C22" s="43"/>
      <c r="D22" s="43"/>
      <c r="E22" s="43"/>
      <c r="F22" s="43"/>
      <c r="G22" s="43"/>
    </row>
    <row r="23" spans="1:7" s="9" customFormat="1" ht="15.75">
      <c r="A23" s="72" t="s">
        <v>29</v>
      </c>
      <c r="B23" s="72"/>
      <c r="C23" s="72"/>
      <c r="D23" s="72"/>
      <c r="E23" s="72"/>
      <c r="F23" s="72"/>
      <c r="G23" s="72"/>
    </row>
    <row r="24" spans="1:7" s="9" customFormat="1" ht="15.75">
      <c r="A24" s="72"/>
      <c r="B24" s="72"/>
      <c r="C24" s="72"/>
      <c r="D24" s="72"/>
      <c r="E24" s="72"/>
      <c r="F24" s="72"/>
      <c r="G24" s="72"/>
    </row>
    <row r="26" spans="1:7" ht="23.25" customHeight="1">
      <c r="A26" s="77" t="s">
        <v>15</v>
      </c>
      <c r="B26" s="79" t="s">
        <v>16</v>
      </c>
      <c r="C26" s="79"/>
      <c r="D26" s="84" t="s">
        <v>3</v>
      </c>
      <c r="E26" s="85"/>
      <c r="F26" s="84" t="s">
        <v>4</v>
      </c>
      <c r="G26" s="85"/>
    </row>
    <row r="27" spans="1:7" ht="25.5">
      <c r="A27" s="78"/>
      <c r="B27" s="1" t="s">
        <v>63</v>
      </c>
      <c r="C27" s="1" t="s">
        <v>17</v>
      </c>
      <c r="D27" s="1" t="s">
        <v>64</v>
      </c>
      <c r="E27" s="1" t="s">
        <v>17</v>
      </c>
      <c r="F27" s="80" t="s">
        <v>11</v>
      </c>
      <c r="G27" s="82" t="s">
        <v>5</v>
      </c>
    </row>
    <row r="28" spans="1:7" s="12" customFormat="1" ht="22.5" customHeight="1">
      <c r="A28" s="13" t="s">
        <v>18</v>
      </c>
      <c r="B28" s="87">
        <v>33600</v>
      </c>
      <c r="C28" s="88"/>
      <c r="D28" s="87">
        <v>34230</v>
      </c>
      <c r="E28" s="88"/>
      <c r="F28" s="81"/>
      <c r="G28" s="83"/>
    </row>
    <row r="29" spans="1:9" s="12" customFormat="1" ht="22.5" customHeight="1">
      <c r="A29" s="27" t="s">
        <v>30</v>
      </c>
      <c r="B29" s="54">
        <v>68250</v>
      </c>
      <c r="C29" s="55">
        <v>2031.25</v>
      </c>
      <c r="D29" s="56">
        <v>31547.2</v>
      </c>
      <c r="E29" s="55">
        <v>921.6243061641834</v>
      </c>
      <c r="F29" s="36">
        <v>87.33970777470563</v>
      </c>
      <c r="G29" s="36">
        <v>45.372273534236726</v>
      </c>
      <c r="I29" s="42"/>
    </row>
    <row r="30" spans="1:9" s="12" customFormat="1" ht="22.5" customHeight="1">
      <c r="A30" s="27" t="s">
        <v>31</v>
      </c>
      <c r="B30" s="54">
        <v>292500</v>
      </c>
      <c r="C30" s="55">
        <v>8705.357142857143</v>
      </c>
      <c r="D30" s="56">
        <v>302396.8</v>
      </c>
      <c r="E30" s="55">
        <v>8834.262342973998</v>
      </c>
      <c r="F30" s="36">
        <v>-155.5432692307686</v>
      </c>
      <c r="G30" s="36">
        <v>101.4807571705731</v>
      </c>
      <c r="I30" s="42"/>
    </row>
    <row r="31" spans="1:9" s="12" customFormat="1" ht="22.5" customHeight="1">
      <c r="A31" s="13" t="s">
        <v>34</v>
      </c>
      <c r="B31" s="54">
        <v>108225</v>
      </c>
      <c r="C31" s="55">
        <v>3220.9821428571427</v>
      </c>
      <c r="D31" s="56">
        <v>97196.8</v>
      </c>
      <c r="E31" s="55">
        <v>2839.520888109845</v>
      </c>
      <c r="F31" s="36">
        <v>3808.1298076923085</v>
      </c>
      <c r="G31" s="36">
        <v>88.15698945760296</v>
      </c>
      <c r="I31" s="42"/>
    </row>
    <row r="32" spans="1:9" s="12" customFormat="1" ht="22.5" customHeight="1">
      <c r="A32" s="13" t="s">
        <v>32</v>
      </c>
      <c r="B32" s="54">
        <v>1238034.9</v>
      </c>
      <c r="C32" s="55">
        <v>36846.27678571428</v>
      </c>
      <c r="D32" s="56">
        <v>1151761.6</v>
      </c>
      <c r="E32" s="55">
        <v>33647.72421852177</v>
      </c>
      <c r="F32" s="36">
        <v>952.0324519230771</v>
      </c>
      <c r="G32" s="36">
        <v>91.31919736207207</v>
      </c>
      <c r="I32" s="42"/>
    </row>
    <row r="33" spans="1:9" s="12" customFormat="1" ht="22.5" customHeight="1">
      <c r="A33" s="13" t="s">
        <v>33</v>
      </c>
      <c r="B33" s="54">
        <v>148564.18799999997</v>
      </c>
      <c r="C33" s="55">
        <v>4421.553214285713</v>
      </c>
      <c r="D33" s="56">
        <v>135860.80000000002</v>
      </c>
      <c r="E33" s="55">
        <v>3969.0563832895127</v>
      </c>
      <c r="F33" s="36">
        <v>-700.2524038461543</v>
      </c>
      <c r="G33" s="36">
        <v>89.7661113851527</v>
      </c>
      <c r="I33" s="42"/>
    </row>
    <row r="34" spans="1:9" s="12" customFormat="1" ht="22.5" customHeight="1">
      <c r="A34" s="27" t="s">
        <v>36</v>
      </c>
      <c r="B34" s="54">
        <v>375592.80000000005</v>
      </c>
      <c r="C34" s="55">
        <v>11178.357142857145</v>
      </c>
      <c r="D34" s="56">
        <v>389284.80000000005</v>
      </c>
      <c r="E34" s="55">
        <v>11372.620508326032</v>
      </c>
      <c r="F34" s="36">
        <v>3782.995192307695</v>
      </c>
      <c r="G34" s="36">
        <v>101.73785255727867</v>
      </c>
      <c r="I34" s="42"/>
    </row>
    <row r="35" spans="1:9" s="12" customFormat="1" ht="22.5" customHeight="1">
      <c r="A35" s="27" t="s">
        <v>35</v>
      </c>
      <c r="B35" s="54">
        <v>1785555.5999999999</v>
      </c>
      <c r="C35" s="55">
        <v>53141.53571428571</v>
      </c>
      <c r="D35" s="55">
        <v>2064251.2000000002</v>
      </c>
      <c r="E35" s="55">
        <v>60305.32281624307</v>
      </c>
      <c r="F35" s="36">
        <v>-12057.14663461539</v>
      </c>
      <c r="G35" s="36">
        <v>113.4805797492818</v>
      </c>
      <c r="I35" s="42"/>
    </row>
    <row r="36" spans="1:7" s="12" customFormat="1" ht="22.5" customHeight="1">
      <c r="A36" s="28" t="s">
        <v>37</v>
      </c>
      <c r="B36" s="57">
        <v>4016722.4879999994</v>
      </c>
      <c r="C36" s="57">
        <v>119545.31214285713</v>
      </c>
      <c r="D36" s="57">
        <v>4172299.2</v>
      </c>
      <c r="E36" s="57">
        <v>121890.13146362841</v>
      </c>
      <c r="F36" s="37">
        <v>-4282.445147994526</v>
      </c>
      <c r="G36" s="37">
        <v>101.96144815613448</v>
      </c>
    </row>
    <row r="38" spans="1:7" ht="54.75" customHeight="1">
      <c r="A38" s="86" t="s">
        <v>82</v>
      </c>
      <c r="B38" s="86"/>
      <c r="C38" s="86"/>
      <c r="D38" s="86"/>
      <c r="E38" s="86"/>
      <c r="F38" s="86"/>
      <c r="G38" s="86"/>
    </row>
  </sheetData>
  <sheetProtection/>
  <mergeCells count="22">
    <mergeCell ref="A38:G38"/>
    <mergeCell ref="A1:G1"/>
    <mergeCell ref="A2:G2"/>
    <mergeCell ref="F4:G4"/>
    <mergeCell ref="B6:C6"/>
    <mergeCell ref="D6:E6"/>
    <mergeCell ref="B28:C28"/>
    <mergeCell ref="D28:E28"/>
    <mergeCell ref="F5:F6"/>
    <mergeCell ref="G5:G6"/>
    <mergeCell ref="D26:E26"/>
    <mergeCell ref="A23:G23"/>
    <mergeCell ref="A26:A27"/>
    <mergeCell ref="B26:C26"/>
    <mergeCell ref="A24:G24"/>
    <mergeCell ref="B4:C4"/>
    <mergeCell ref="F27:F28"/>
    <mergeCell ref="G27:G28"/>
    <mergeCell ref="A4:A5"/>
    <mergeCell ref="D4:E4"/>
    <mergeCell ref="A20:G20"/>
    <mergeCell ref="F26:G26"/>
  </mergeCells>
  <printOptions/>
  <pageMargins left="0.2" right="0.21" top="0.3937007874015748" bottom="0.3937007874015748" header="0" footer="0"/>
  <pageSetup horizontalDpi="120" verticalDpi="12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37.421875" style="3" customWidth="1"/>
    <col min="2" max="2" width="11.57421875" style="3" customWidth="1"/>
    <col min="3" max="3" width="10.28125" style="3" customWidth="1"/>
    <col min="4" max="4" width="9.8515625" style="3" customWidth="1"/>
    <col min="5" max="5" width="9.140625" style="3" customWidth="1"/>
    <col min="6" max="6" width="12.140625" style="3" bestFit="1" customWidth="1"/>
    <col min="7" max="7" width="9.140625" style="3" customWidth="1"/>
    <col min="8" max="8" width="16.421875" style="3" bestFit="1" customWidth="1"/>
    <col min="9" max="9" width="9.8515625" style="3" bestFit="1" customWidth="1"/>
    <col min="10" max="16384" width="9.140625" style="3" customWidth="1"/>
  </cols>
  <sheetData>
    <row r="1" spans="1:5" ht="15">
      <c r="A1" s="73" t="s">
        <v>73</v>
      </c>
      <c r="B1" s="73"/>
      <c r="C1" s="73"/>
      <c r="D1" s="73"/>
      <c r="E1" s="73"/>
    </row>
    <row r="2" spans="7:9" ht="12.75">
      <c r="G2" s="44"/>
      <c r="H2" s="44"/>
      <c r="I2" s="44"/>
    </row>
    <row r="3" spans="1:9" ht="15.75" customHeight="1">
      <c r="A3" s="77" t="s">
        <v>41</v>
      </c>
      <c r="B3" s="77" t="s">
        <v>16</v>
      </c>
      <c r="C3" s="77" t="s">
        <v>3</v>
      </c>
      <c r="D3" s="84" t="s">
        <v>4</v>
      </c>
      <c r="E3" s="85"/>
      <c r="G3" s="44"/>
      <c r="H3" s="44"/>
      <c r="I3" s="44"/>
    </row>
    <row r="4" spans="1:9" ht="15.75" customHeight="1">
      <c r="A4" s="78"/>
      <c r="B4" s="78"/>
      <c r="C4" s="78"/>
      <c r="D4" s="22" t="s">
        <v>11</v>
      </c>
      <c r="E4" s="1" t="s">
        <v>5</v>
      </c>
      <c r="G4" s="45"/>
      <c r="H4" s="46"/>
      <c r="I4" s="44"/>
    </row>
    <row r="5" spans="1:6" ht="18.75" customHeight="1">
      <c r="A5" s="10" t="s">
        <v>26</v>
      </c>
      <c r="B5" s="65">
        <v>31015</v>
      </c>
      <c r="C5" s="65">
        <v>23927.3</v>
      </c>
      <c r="D5" s="66">
        <f>C5-B5</f>
        <v>-7087.700000000001</v>
      </c>
      <c r="E5" s="50">
        <f>C5/B5*100</f>
        <v>77.14750926970821</v>
      </c>
      <c r="F5" s="7"/>
    </row>
    <row r="6" spans="1:6" ht="18.75" customHeight="1">
      <c r="A6" s="31" t="s">
        <v>42</v>
      </c>
      <c r="B6" s="65">
        <v>1575751</v>
      </c>
      <c r="C6" s="65">
        <v>2612426</v>
      </c>
      <c r="D6" s="66">
        <f aca="true" t="shared" si="0" ref="D6:D12">C6-B6</f>
        <v>1036675</v>
      </c>
      <c r="E6" s="50">
        <f aca="true" t="shared" si="1" ref="E6:E12">C6/B6*100</f>
        <v>165.78926492827864</v>
      </c>
      <c r="F6" s="7"/>
    </row>
    <row r="7" spans="1:6" ht="18.75" customHeight="1">
      <c r="A7" s="10" t="s">
        <v>25</v>
      </c>
      <c r="B7" s="65">
        <v>393938</v>
      </c>
      <c r="C7" s="65">
        <v>289877</v>
      </c>
      <c r="D7" s="66">
        <f t="shared" si="0"/>
        <v>-104061</v>
      </c>
      <c r="E7" s="50">
        <f t="shared" si="1"/>
        <v>73.5844219141083</v>
      </c>
      <c r="F7" s="7"/>
    </row>
    <row r="8" spans="1:6" ht="18.75" customHeight="1">
      <c r="A8" s="31" t="s">
        <v>43</v>
      </c>
      <c r="B8" s="65">
        <v>150864</v>
      </c>
      <c r="C8" s="65">
        <v>89398</v>
      </c>
      <c r="D8" s="66">
        <f t="shared" si="0"/>
        <v>-61466</v>
      </c>
      <c r="E8" s="50">
        <f t="shared" si="1"/>
        <v>59.25734436313501</v>
      </c>
      <c r="F8" s="7"/>
    </row>
    <row r="9" spans="1:6" ht="18.75" customHeight="1">
      <c r="A9" s="10" t="s">
        <v>44</v>
      </c>
      <c r="B9" s="65">
        <v>101752</v>
      </c>
      <c r="C9" s="65">
        <v>80177</v>
      </c>
      <c r="D9" s="66">
        <f t="shared" si="0"/>
        <v>-21575</v>
      </c>
      <c r="E9" s="50">
        <f t="shared" si="1"/>
        <v>78.79648557276515</v>
      </c>
      <c r="F9" s="7"/>
    </row>
    <row r="10" spans="1:6" ht="18.75" customHeight="1">
      <c r="A10" s="31" t="s">
        <v>45</v>
      </c>
      <c r="B10" s="65">
        <v>60125</v>
      </c>
      <c r="C10" s="65">
        <v>33630</v>
      </c>
      <c r="D10" s="66">
        <f t="shared" si="0"/>
        <v>-26495</v>
      </c>
      <c r="E10" s="50">
        <f t="shared" si="1"/>
        <v>55.933471933471935</v>
      </c>
      <c r="F10" s="7"/>
    </row>
    <row r="11" spans="1:6" ht="18.75" customHeight="1">
      <c r="A11" s="10" t="s">
        <v>67</v>
      </c>
      <c r="B11" s="65">
        <v>6666.666666666667</v>
      </c>
      <c r="C11" s="67">
        <v>21464</v>
      </c>
      <c r="D11" s="66">
        <f t="shared" si="0"/>
        <v>14797.333333333332</v>
      </c>
      <c r="E11" s="50">
        <f t="shared" si="1"/>
        <v>321.96</v>
      </c>
      <c r="F11" s="7"/>
    </row>
    <row r="12" spans="1:6" ht="18.75" customHeight="1">
      <c r="A12" s="10" t="s">
        <v>46</v>
      </c>
      <c r="B12" s="65">
        <v>34545.333333333336</v>
      </c>
      <c r="C12" s="65">
        <v>37807</v>
      </c>
      <c r="D12" s="66">
        <f t="shared" si="0"/>
        <v>3261.6666666666642</v>
      </c>
      <c r="E12" s="50">
        <f t="shared" si="1"/>
        <v>109.44169979543787</v>
      </c>
      <c r="F12" s="7"/>
    </row>
    <row r="13" spans="1:5" ht="18.75" customHeight="1">
      <c r="A13" s="11" t="s">
        <v>47</v>
      </c>
      <c r="B13" s="49">
        <v>2354657</v>
      </c>
      <c r="C13" s="49">
        <f>SUM(C5:C12)</f>
        <v>3188706.3</v>
      </c>
      <c r="D13" s="51">
        <f>SUM(D5:D12)</f>
        <v>834049.3</v>
      </c>
      <c r="E13" s="52">
        <f>C13/B13*100</f>
        <v>135.42126517790064</v>
      </c>
    </row>
    <row r="14" spans="3:6" ht="12.75">
      <c r="C14" s="5"/>
      <c r="F14" s="5"/>
    </row>
    <row r="15" spans="1:7" ht="63.75" customHeight="1">
      <c r="A15" s="91" t="s">
        <v>79</v>
      </c>
      <c r="B15" s="91"/>
      <c r="C15" s="91"/>
      <c r="D15" s="91"/>
      <c r="E15" s="91"/>
      <c r="F15" s="40"/>
      <c r="G15" s="5"/>
    </row>
    <row r="16" spans="1:5" ht="14.25">
      <c r="A16" s="38"/>
      <c r="B16" s="38"/>
      <c r="C16" s="38"/>
      <c r="D16" s="38"/>
      <c r="E16" s="38"/>
    </row>
    <row r="17" spans="1:5" ht="14.25">
      <c r="A17" s="38"/>
      <c r="B17" s="38"/>
      <c r="C17" s="38"/>
      <c r="D17" s="38"/>
      <c r="E17" s="38"/>
    </row>
    <row r="18" ht="14.25">
      <c r="A18" s="2"/>
    </row>
    <row r="19" spans="1:5" ht="15">
      <c r="A19" s="73" t="s">
        <v>48</v>
      </c>
      <c r="B19" s="73"/>
      <c r="C19" s="73"/>
      <c r="D19" s="73"/>
      <c r="E19" s="73"/>
    </row>
    <row r="21" spans="1:5" ht="15.75" customHeight="1">
      <c r="A21" s="77" t="s">
        <v>41</v>
      </c>
      <c r="B21" s="77" t="s">
        <v>16</v>
      </c>
      <c r="C21" s="77" t="s">
        <v>3</v>
      </c>
      <c r="D21" s="84" t="s">
        <v>4</v>
      </c>
      <c r="E21" s="85"/>
    </row>
    <row r="22" spans="1:5" ht="15.75" customHeight="1">
      <c r="A22" s="78"/>
      <c r="B22" s="78"/>
      <c r="C22" s="78"/>
      <c r="D22" s="22" t="s">
        <v>11</v>
      </c>
      <c r="E22" s="1" t="s">
        <v>5</v>
      </c>
    </row>
    <row r="23" spans="1:5" ht="18.75" customHeight="1">
      <c r="A23" s="10" t="s">
        <v>49</v>
      </c>
      <c r="B23" s="65">
        <v>27332628</v>
      </c>
      <c r="C23" s="65">
        <v>29024806</v>
      </c>
      <c r="D23" s="65">
        <f>C23-B23</f>
        <v>1692178</v>
      </c>
      <c r="E23" s="65">
        <f>C23/B23*100</f>
        <v>106.19105488136742</v>
      </c>
    </row>
    <row r="24" spans="1:6" ht="18.75" customHeight="1">
      <c r="A24" s="10" t="s">
        <v>50</v>
      </c>
      <c r="B24" s="65">
        <v>12033132</v>
      </c>
      <c r="C24" s="65">
        <v>17092447</v>
      </c>
      <c r="D24" s="65">
        <f aca="true" t="shared" si="2" ref="D24:D36">C24-B24</f>
        <v>5059315</v>
      </c>
      <c r="E24" s="65">
        <f aca="true" t="shared" si="3" ref="E24:E36">C24/B24*100</f>
        <v>142.04487244052504</v>
      </c>
      <c r="F24" s="5"/>
    </row>
    <row r="25" spans="1:5" ht="12.75">
      <c r="A25" s="10" t="s">
        <v>51</v>
      </c>
      <c r="B25" s="65"/>
      <c r="C25" s="65"/>
      <c r="D25" s="65"/>
      <c r="E25" s="65"/>
    </row>
    <row r="26" spans="1:5" ht="18.75" customHeight="1">
      <c r="A26" s="10" t="s">
        <v>61</v>
      </c>
      <c r="B26" s="65">
        <v>163194</v>
      </c>
      <c r="C26" s="65">
        <v>551106</v>
      </c>
      <c r="D26" s="65">
        <f t="shared" si="2"/>
        <v>387912</v>
      </c>
      <c r="E26" s="65">
        <f t="shared" si="3"/>
        <v>337.6999154380676</v>
      </c>
    </row>
    <row r="27" spans="1:5" ht="18.75" customHeight="1">
      <c r="A27" s="10" t="s">
        <v>62</v>
      </c>
      <c r="B27" s="65">
        <v>2354657</v>
      </c>
      <c r="C27" s="65">
        <v>3188706</v>
      </c>
      <c r="D27" s="65">
        <f t="shared" si="2"/>
        <v>834049</v>
      </c>
      <c r="E27" s="65">
        <f t="shared" si="3"/>
        <v>135.4212524371915</v>
      </c>
    </row>
    <row r="28" spans="1:5" ht="18.75" customHeight="1">
      <c r="A28" s="10" t="s">
        <v>52</v>
      </c>
      <c r="B28" s="65">
        <v>9515281</v>
      </c>
      <c r="C28" s="65">
        <v>13352635</v>
      </c>
      <c r="D28" s="65">
        <f t="shared" si="2"/>
        <v>3837354</v>
      </c>
      <c r="E28" s="65">
        <f t="shared" si="3"/>
        <v>140.32833081860642</v>
      </c>
    </row>
    <row r="29" spans="1:6" ht="30" customHeight="1">
      <c r="A29" s="10" t="s">
        <v>53</v>
      </c>
      <c r="B29" s="65">
        <v>0</v>
      </c>
      <c r="C29" s="65">
        <v>7282828</v>
      </c>
      <c r="D29" s="65">
        <f t="shared" si="2"/>
        <v>7282828</v>
      </c>
      <c r="E29" s="65">
        <v>100</v>
      </c>
      <c r="F29" s="5"/>
    </row>
    <row r="30" spans="1:5" ht="18.75" customHeight="1">
      <c r="A30" s="10" t="s">
        <v>54</v>
      </c>
      <c r="B30" s="65">
        <v>477922</v>
      </c>
      <c r="C30" s="65">
        <v>19215187</v>
      </c>
      <c r="D30" s="65">
        <f t="shared" si="2"/>
        <v>18737265</v>
      </c>
      <c r="E30" s="65">
        <f t="shared" si="3"/>
        <v>4020.5696745494038</v>
      </c>
    </row>
    <row r="31" spans="1:5" ht="18.75" customHeight="1">
      <c r="A31" s="10" t="s">
        <v>55</v>
      </c>
      <c r="B31" s="65">
        <v>574</v>
      </c>
      <c r="C31" s="65">
        <v>4251</v>
      </c>
      <c r="D31" s="65">
        <f t="shared" si="2"/>
        <v>3677</v>
      </c>
      <c r="E31" s="65">
        <f t="shared" si="3"/>
        <v>740.5923344947735</v>
      </c>
    </row>
    <row r="32" spans="1:6" ht="18.75" customHeight="1">
      <c r="A32" s="10" t="s">
        <v>56</v>
      </c>
      <c r="B32" s="65">
        <v>409735</v>
      </c>
      <c r="C32" s="65">
        <v>517703</v>
      </c>
      <c r="D32" s="65">
        <f t="shared" si="2"/>
        <v>107968</v>
      </c>
      <c r="E32" s="65">
        <f t="shared" si="3"/>
        <v>126.35069008017376</v>
      </c>
      <c r="F32" s="5"/>
    </row>
    <row r="33" spans="1:5" ht="18.75" customHeight="1">
      <c r="A33" s="11" t="s">
        <v>57</v>
      </c>
      <c r="B33" s="65">
        <v>15368257</v>
      </c>
      <c r="C33" s="65">
        <f>C34+C36</f>
        <v>18701735</v>
      </c>
      <c r="D33" s="65">
        <f t="shared" si="2"/>
        <v>3333478</v>
      </c>
      <c r="E33" s="65">
        <f t="shared" si="3"/>
        <v>121.69067058157603</v>
      </c>
    </row>
    <row r="34" spans="1:5" ht="18.75" customHeight="1">
      <c r="A34" s="10" t="s">
        <v>58</v>
      </c>
      <c r="B34" s="65">
        <v>2196041.3333333335</v>
      </c>
      <c r="C34" s="65">
        <v>3857558</v>
      </c>
      <c r="D34" s="65">
        <f t="shared" si="2"/>
        <v>1661516.6666666665</v>
      </c>
      <c r="E34" s="65">
        <f t="shared" si="3"/>
        <v>175.65962632154464</v>
      </c>
    </row>
    <row r="35" spans="1:5" ht="12.75">
      <c r="A35" s="10" t="s">
        <v>59</v>
      </c>
      <c r="B35" s="65">
        <v>0</v>
      </c>
      <c r="C35" s="65">
        <v>0</v>
      </c>
      <c r="D35" s="65">
        <f t="shared" si="2"/>
        <v>0</v>
      </c>
      <c r="E35" s="65">
        <v>0</v>
      </c>
    </row>
    <row r="36" spans="1:5" ht="18.75" customHeight="1">
      <c r="A36" s="11" t="s">
        <v>60</v>
      </c>
      <c r="B36" s="65">
        <v>13172216</v>
      </c>
      <c r="C36" s="65">
        <v>14844177</v>
      </c>
      <c r="D36" s="65">
        <f t="shared" si="2"/>
        <v>1671961</v>
      </c>
      <c r="E36" s="65">
        <f t="shared" si="3"/>
        <v>112.69308823967053</v>
      </c>
    </row>
    <row r="37" ht="12.75">
      <c r="C37" s="5"/>
    </row>
    <row r="38" spans="1:5" ht="12.75" customHeight="1">
      <c r="A38" s="92" t="s">
        <v>80</v>
      </c>
      <c r="B38" s="92"/>
      <c r="C38" s="92"/>
      <c r="D38" s="92"/>
      <c r="E38" s="92"/>
    </row>
    <row r="41" spans="1:5" s="9" customFormat="1" ht="15.75">
      <c r="A41" s="8" t="s">
        <v>65</v>
      </c>
      <c r="B41" s="8"/>
      <c r="C41" s="72" t="s">
        <v>74</v>
      </c>
      <c r="D41" s="72"/>
      <c r="E41" s="72"/>
    </row>
  </sheetData>
  <sheetProtection/>
  <mergeCells count="13">
    <mergeCell ref="A21:A22"/>
    <mergeCell ref="B21:B22"/>
    <mergeCell ref="C21:C22"/>
    <mergeCell ref="C41:E41"/>
    <mergeCell ref="A38:E38"/>
    <mergeCell ref="D21:E21"/>
    <mergeCell ref="A1:E1"/>
    <mergeCell ref="D3:E3"/>
    <mergeCell ref="A3:A4"/>
    <mergeCell ref="B3:B4"/>
    <mergeCell ref="C3:C4"/>
    <mergeCell ref="A19:E19"/>
    <mergeCell ref="A15:E15"/>
  </mergeCells>
  <printOptions horizontalCentered="1" verticalCentered="1"/>
  <pageMargins left="0.7874015748031497" right="0.3937007874015748" top="0.3937007874015748" bottom="0.2362204724409449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2020-08-10T05:43:23Z</cp:lastPrinted>
  <dcterms:created xsi:type="dcterms:W3CDTF">1996-10-08T23:32:33Z</dcterms:created>
  <dcterms:modified xsi:type="dcterms:W3CDTF">2021-06-25T10:24:19Z</dcterms:modified>
  <cp:category/>
  <cp:version/>
  <cp:contentType/>
  <cp:contentStatus/>
</cp:coreProperties>
</file>